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X:\1- COGEINST 2023\Colaboradores\Alexandre\Chamamento Público - Moeda Itajuru\"/>
    </mc:Choice>
  </mc:AlternateContent>
  <xr:revisionPtr revIDLastSave="0" documentId="13_ncr:1_{931B254B-C92C-4F01-A72D-12960EBE9973}" xr6:coauthVersionLast="46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Custo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H4" i="2" s="1"/>
  <c r="J4" i="2" l="1"/>
  <c r="I4" i="2"/>
  <c r="G14" i="2"/>
  <c r="H14" i="2" s="1"/>
  <c r="I14" i="2" l="1"/>
  <c r="J14" i="2"/>
  <c r="G16" i="2"/>
  <c r="J16" i="2" s="1"/>
  <c r="I16" i="2" s="1"/>
  <c r="G5" i="2" l="1"/>
  <c r="I5" i="2" s="1"/>
  <c r="J5" i="2" s="1"/>
  <c r="G6" i="2"/>
  <c r="G7" i="2"/>
  <c r="G8" i="2"/>
  <c r="G9" i="2"/>
  <c r="G10" i="2"/>
  <c r="G11" i="2"/>
  <c r="G12" i="2"/>
  <c r="G13" i="2"/>
  <c r="G15" i="2"/>
  <c r="J15" i="2" s="1"/>
  <c r="I15" i="2" s="1"/>
  <c r="G17" i="2"/>
  <c r="J17" i="2" s="1"/>
  <c r="I17" i="2" s="1"/>
  <c r="G18" i="2"/>
  <c r="J18" i="2" s="1"/>
  <c r="I18" i="2" s="1"/>
  <c r="G19" i="2"/>
  <c r="J19" i="2" s="1"/>
  <c r="I19" i="2" s="1"/>
  <c r="G3" i="2"/>
  <c r="I3" i="2" s="1"/>
  <c r="J3" i="2" s="1"/>
  <c r="H9" i="2" l="1"/>
  <c r="H6" i="2"/>
  <c r="H7" i="2"/>
  <c r="H8" i="2"/>
  <c r="H10" i="2"/>
  <c r="H11" i="2"/>
  <c r="H12" i="2"/>
  <c r="H13" i="2"/>
  <c r="J10" i="2" l="1"/>
  <c r="I10" i="2"/>
  <c r="I7" i="2"/>
  <c r="J7" i="2"/>
  <c r="J9" i="2"/>
  <c r="I9" i="2"/>
  <c r="J12" i="2"/>
  <c r="I12" i="2"/>
  <c r="I13" i="2"/>
  <c r="J13" i="2"/>
  <c r="I11" i="2"/>
  <c r="J11" i="2"/>
  <c r="J8" i="2"/>
  <c r="I8" i="2"/>
  <c r="I6" i="2"/>
  <c r="J6" i="2"/>
  <c r="J20" i="2" l="1"/>
  <c r="I20" i="2"/>
</calcChain>
</file>

<file path=xl/sharedStrings.xml><?xml version="1.0" encoding="utf-8"?>
<sst xmlns="http://schemas.openxmlformats.org/spreadsheetml/2006/main" count="66" uniqueCount="36">
  <si>
    <t>Total:</t>
  </si>
  <si>
    <t>Valor Total Mensal</t>
  </si>
  <si>
    <t>Aluguel de carro - motor 1.0 ou turbo, completo (ar condicionado, direção hidráulica, vidro elétrico e trava elétrica). Capacidade = 5 passageiros.</t>
  </si>
  <si>
    <t>Unid.</t>
  </si>
  <si>
    <t>Quantidade</t>
  </si>
  <si>
    <t>L</t>
  </si>
  <si>
    <t>PÇ</t>
  </si>
  <si>
    <t>H</t>
  </si>
  <si>
    <t>Serv./Unid.</t>
  </si>
  <si>
    <t>Custo Unitário 1</t>
  </si>
  <si>
    <t>Custo Unitário 2</t>
  </si>
  <si>
    <t>Custo Unitário 3</t>
  </si>
  <si>
    <t>COMPOSIÇÃO DOS CUSTOS</t>
  </si>
  <si>
    <t>Treinamento de gestores e da equipe local nas novas funcionalidades da plataforma, novas estruturas para abertura de contas, procedimentos de segurança, resgate, atendimento ao cliente. Inclui material pedagógico e didático, translado e alimentação e hospedagem dos instrutores.</t>
  </si>
  <si>
    <t>Custo Médio</t>
  </si>
  <si>
    <t xml:space="preserve">Valor Total 36 Meses </t>
  </si>
  <si>
    <t>Aquisição de Cartões NFC Personalizados 10.000 + adicional de 5% (500) para casos de extravios ou ssubstituições. Total = 10.500</t>
  </si>
  <si>
    <t>Administrativo financeiro do projeto - encargos inclusos.</t>
  </si>
  <si>
    <t>Técnico em moeda social digital para suporte aos comerciantes - encargos inclusos.</t>
  </si>
  <si>
    <t>Assistente Administrativo para grupo de  Whatssap com equipe disponível para suporte online durante 40h/semana.</t>
  </si>
  <si>
    <t>Banners 1x1,5m Impressão Digial de alta resolução, em 04 cores sobre lona vinilica, acabamentos em tubetes e/ou ilhoses - Tamanho 100 x 150 cm. OBS: Arte será fornecida pela contratante.</t>
  </si>
  <si>
    <t>Placas adesivas (Identificação dos estabelecimentos cadastrados com o banco para reeber a moeda) Tamanho 30cm x 30cm, 4x4 cores - Papel alto adesivo fosco, 190 gramas. OBS: Arte será fornecida pela contratante.</t>
  </si>
  <si>
    <t>Cartazes A3 - 02 edições de 500 exemplares - Medidas: 29,7 X 42 cm; Papel 150 gramas; 4/4 cores; com CTP incluído e provas digitais. OBS: Arte será fornecida pela contratante.</t>
  </si>
  <si>
    <t>Folhetos 10 x 15cm 02 edições diferentes de 3.000 exemplares. Impressão de 02 folhetos, no formato 10X15, papel 150 gramas, em 4x0 Cores, acambamentos corte reto. OBS: Arte será fornecida pela contratante.</t>
  </si>
  <si>
    <t>Aluguel de notebooks com sistemas de segurança bancária instalados, específicos para as transações da moeda social.</t>
  </si>
  <si>
    <t>Aluguel de tablets com sistemas de segurança bancária instalados, específicos para as transações da moeda social.</t>
  </si>
  <si>
    <t>Motorista de automóvel p/apoio a equipe e transportes em lançamentos/campanhas.</t>
  </si>
  <si>
    <t>Gasolina - 80 L/mês</t>
  </si>
  <si>
    <t>Camisas malha padrão (P/M/G/GG) na cor branca, modelo padrão gola V, em algodão 30 fios, com impressão de 4 cores (estampa frente e costas) e silk. OBS: Arte será fornecida pela contratante.</t>
  </si>
  <si>
    <t>Parcela Única*</t>
  </si>
  <si>
    <t>Parcela Única* = corresponde aos itens que serão utilizados durante a vigência do contrato mas sem a mensuração de valor por período mensal.</t>
  </si>
  <si>
    <t>-</t>
  </si>
  <si>
    <t>Valo Total 24 Meses</t>
  </si>
  <si>
    <t>Item</t>
  </si>
  <si>
    <t xml:space="preserve">Seriço de Internet móvel franquia 40-50 GB OBS: sendo necessário que a contratada conceda o aparelho (modem) desde o início da prestação do serviço. </t>
  </si>
  <si>
    <t>Manutenção, hospedagem, armazenamento, proteção anti-fraude e suporte do Sistema do Banco Comunitário e da Moeda Social Previsão/ano: - 01 unidade de atendimento do Banco Comunitário funcionando - Pagamento do beneficio social mensal para até 10.000 pessoas - 200 comércios credenciados - Até 10.000 usuários (contas digitais pré-pagas abertas) e cartões distribuídos - Até 3.000 comércios cadastrados - Até R$ 4.000.000,00 (quatro milhões) em circulação mensal - Relatórios mensais de pagamento e movimentação - Implantação de sistema de segurança no procedimento digital. - Implantação de sistema de validação de contas seguindo normativas do banco central para reduzir risco de lavagem de dinheiro e terrorismo. Manutenção e criações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</si>
</sst>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44" fontId="0" fillId="3" borderId="1" xfId="0" applyNumberFormat="1" applyFill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4" fontId="0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justify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44" fontId="1" fillId="5" borderId="1" xfId="0" applyNumberFormat="1" applyFont="1" applyFill="1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55" zoomScaleNormal="55" workbookViewId="0">
      <pane ySplit="2" topLeftCell="A3" activePane="bottomLeft" state="frozen"/>
      <selection pane="bottomLeft" sqref="A1:J1"/>
    </sheetView>
  </sheetViews>
  <sheetFormatPr defaultRowHeight="14.5" x14ac:dyDescent="0.35"/>
  <cols>
    <col min="1" max="1" width="53" customWidth="1"/>
    <col min="2" max="3" width="15.7265625" customWidth="1"/>
    <col min="4" max="5" width="18.7265625" style="32" hidden="1" customWidth="1"/>
    <col min="6" max="6" width="15.7265625" style="32" hidden="1" customWidth="1"/>
    <col min="7" max="7" width="15.7265625" customWidth="1"/>
    <col min="8" max="8" width="16.26953125" customWidth="1"/>
    <col min="9" max="9" width="16.453125" customWidth="1"/>
    <col min="10" max="10" width="16.7265625" customWidth="1"/>
  </cols>
  <sheetData>
    <row r="1" spans="1:10" ht="29.25" customHeight="1" x14ac:dyDescent="0.35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29" x14ac:dyDescent="0.35">
      <c r="A2" s="1" t="s">
        <v>33</v>
      </c>
      <c r="B2" s="2" t="s">
        <v>4</v>
      </c>
      <c r="C2" s="2" t="s">
        <v>3</v>
      </c>
      <c r="D2" s="33" t="s">
        <v>9</v>
      </c>
      <c r="E2" s="33" t="s">
        <v>10</v>
      </c>
      <c r="F2" s="33" t="s">
        <v>11</v>
      </c>
      <c r="G2" s="2" t="s">
        <v>14</v>
      </c>
      <c r="H2" s="2" t="s">
        <v>1</v>
      </c>
      <c r="I2" s="2" t="s">
        <v>32</v>
      </c>
      <c r="J2" s="2" t="s">
        <v>15</v>
      </c>
    </row>
    <row r="3" spans="1:10" ht="121.5" customHeight="1" x14ac:dyDescent="0.35">
      <c r="A3" s="3" t="s">
        <v>13</v>
      </c>
      <c r="B3" s="9">
        <v>140</v>
      </c>
      <c r="C3" s="7" t="s">
        <v>7</v>
      </c>
      <c r="D3" s="26">
        <v>395.53</v>
      </c>
      <c r="E3" s="26" t="s">
        <v>31</v>
      </c>
      <c r="F3" s="26" t="s">
        <v>31</v>
      </c>
      <c r="G3" s="12">
        <f>AVERAGE(D3:F3)</f>
        <v>395.53</v>
      </c>
      <c r="H3" s="12" t="s">
        <v>29</v>
      </c>
      <c r="I3" s="4">
        <f>B3*G3</f>
        <v>55374.2</v>
      </c>
      <c r="J3" s="12">
        <f>I3</f>
        <v>55374.2</v>
      </c>
    </row>
    <row r="4" spans="1:10" ht="256.5" customHeight="1" x14ac:dyDescent="0.35">
      <c r="A4" s="3" t="s">
        <v>35</v>
      </c>
      <c r="B4" s="10">
        <v>1</v>
      </c>
      <c r="C4" s="4" t="s">
        <v>8</v>
      </c>
      <c r="D4" s="26">
        <v>40000</v>
      </c>
      <c r="E4" s="26">
        <v>10000</v>
      </c>
      <c r="F4" s="26" t="s">
        <v>31</v>
      </c>
      <c r="G4" s="12">
        <f>AVERAGE(D4:F4)</f>
        <v>25000</v>
      </c>
      <c r="H4" s="12">
        <f>B4*G4</f>
        <v>25000</v>
      </c>
      <c r="I4" s="19">
        <f>H4*24</f>
        <v>600000</v>
      </c>
      <c r="J4" s="12">
        <f>H4*36</f>
        <v>900000</v>
      </c>
    </row>
    <row r="5" spans="1:10" ht="62.15" customHeight="1" x14ac:dyDescent="0.35">
      <c r="A5" s="3" t="s">
        <v>16</v>
      </c>
      <c r="B5" s="10">
        <v>10500</v>
      </c>
      <c r="C5" s="4" t="s">
        <v>6</v>
      </c>
      <c r="D5" s="26">
        <v>19.899999999999999</v>
      </c>
      <c r="E5" s="27" t="s">
        <v>31</v>
      </c>
      <c r="F5" s="27" t="s">
        <v>31</v>
      </c>
      <c r="G5" s="12">
        <f>AVERAGE(D5:F5)</f>
        <v>19.899999999999999</v>
      </c>
      <c r="H5" s="12" t="s">
        <v>29</v>
      </c>
      <c r="I5" s="4">
        <f>B5*G5</f>
        <v>208949.99999999997</v>
      </c>
      <c r="J5" s="14">
        <f>I5</f>
        <v>208949.99999999997</v>
      </c>
    </row>
    <row r="6" spans="1:10" ht="95.25" customHeight="1" x14ac:dyDescent="0.35">
      <c r="A6" s="6" t="s">
        <v>24</v>
      </c>
      <c r="B6" s="15">
        <v>4</v>
      </c>
      <c r="C6" s="4" t="s">
        <v>6</v>
      </c>
      <c r="D6" s="28">
        <v>407.25</v>
      </c>
      <c r="E6" s="28">
        <v>267.86</v>
      </c>
      <c r="F6" s="28">
        <v>237</v>
      </c>
      <c r="G6" s="12">
        <f>AVERAGE(D6:F6)</f>
        <v>304.03666666666669</v>
      </c>
      <c r="H6" s="12">
        <f>B6*G6</f>
        <v>1216.1466666666668</v>
      </c>
      <c r="I6" s="4">
        <f t="shared" ref="I6:I14" si="0">H6*24</f>
        <v>29187.520000000004</v>
      </c>
      <c r="J6" s="12">
        <f>H6*36</f>
        <v>43781.280000000006</v>
      </c>
    </row>
    <row r="7" spans="1:10" ht="62.15" customHeight="1" x14ac:dyDescent="0.35">
      <c r="A7" s="6" t="s">
        <v>25</v>
      </c>
      <c r="B7" s="10">
        <v>4</v>
      </c>
      <c r="C7" s="4" t="s">
        <v>6</v>
      </c>
      <c r="D7" s="28">
        <v>100</v>
      </c>
      <c r="E7" s="28">
        <v>110</v>
      </c>
      <c r="F7" s="28">
        <v>90.51</v>
      </c>
      <c r="G7" s="12">
        <f>AVERAGE(D7:F7)</f>
        <v>100.17</v>
      </c>
      <c r="H7" s="12">
        <f>B7*G7</f>
        <v>400.68</v>
      </c>
      <c r="I7" s="4">
        <f t="shared" si="0"/>
        <v>9616.32</v>
      </c>
      <c r="J7" s="12">
        <f>H7*36</f>
        <v>14424.48</v>
      </c>
    </row>
    <row r="8" spans="1:10" ht="62.15" customHeight="1" x14ac:dyDescent="0.35">
      <c r="A8" s="3" t="s">
        <v>18</v>
      </c>
      <c r="B8" s="10">
        <v>1</v>
      </c>
      <c r="C8" s="4" t="s">
        <v>8</v>
      </c>
      <c r="D8" s="28">
        <v>7443.43</v>
      </c>
      <c r="E8" s="28" t="s">
        <v>31</v>
      </c>
      <c r="F8" s="28" t="s">
        <v>31</v>
      </c>
      <c r="G8" s="12">
        <f>AVERAGE(D8:F8)</f>
        <v>7443.43</v>
      </c>
      <c r="H8" s="12">
        <f>B8*G8</f>
        <v>7443.43</v>
      </c>
      <c r="I8" s="4">
        <f t="shared" si="0"/>
        <v>178642.32</v>
      </c>
      <c r="J8" s="12">
        <f t="shared" ref="J8:J14" si="1">H8*36</f>
        <v>267963.48</v>
      </c>
    </row>
    <row r="9" spans="1:10" ht="62.15" customHeight="1" x14ac:dyDescent="0.35">
      <c r="A9" s="3" t="s">
        <v>17</v>
      </c>
      <c r="B9" s="11">
        <v>1</v>
      </c>
      <c r="C9" s="5" t="s">
        <v>8</v>
      </c>
      <c r="D9" s="29">
        <v>6691.89</v>
      </c>
      <c r="E9" s="29" t="s">
        <v>31</v>
      </c>
      <c r="F9" s="29" t="s">
        <v>31</v>
      </c>
      <c r="G9" s="12">
        <f>AVERAGE(D9:F9)</f>
        <v>6691.89</v>
      </c>
      <c r="H9" s="12">
        <f>B9*G9</f>
        <v>6691.89</v>
      </c>
      <c r="I9" s="4">
        <f t="shared" si="0"/>
        <v>160605.36000000002</v>
      </c>
      <c r="J9" s="12">
        <f t="shared" si="1"/>
        <v>240908.04</v>
      </c>
    </row>
    <row r="10" spans="1:10" ht="62.15" customHeight="1" x14ac:dyDescent="0.35">
      <c r="A10" s="13" t="s">
        <v>19</v>
      </c>
      <c r="B10" s="11">
        <v>3</v>
      </c>
      <c r="C10" s="5" t="s">
        <v>8</v>
      </c>
      <c r="D10" s="29">
        <v>3015</v>
      </c>
      <c r="E10" s="30" t="s">
        <v>31</v>
      </c>
      <c r="F10" s="29" t="s">
        <v>31</v>
      </c>
      <c r="G10" s="12">
        <f>AVERAGE(D10:F10)</f>
        <v>3015</v>
      </c>
      <c r="H10" s="12">
        <f>B10*G10</f>
        <v>9045</v>
      </c>
      <c r="I10" s="4">
        <f t="shared" si="0"/>
        <v>217080</v>
      </c>
      <c r="J10" s="12">
        <f t="shared" si="1"/>
        <v>325620</v>
      </c>
    </row>
    <row r="11" spans="1:10" ht="100.5" customHeight="1" x14ac:dyDescent="0.35">
      <c r="A11" s="6" t="s">
        <v>2</v>
      </c>
      <c r="B11" s="11">
        <v>1</v>
      </c>
      <c r="C11" s="5" t="s">
        <v>8</v>
      </c>
      <c r="D11" s="29">
        <v>1677</v>
      </c>
      <c r="E11" s="29">
        <v>1850</v>
      </c>
      <c r="F11" s="29">
        <v>1980.44</v>
      </c>
      <c r="G11" s="12">
        <f>AVERAGE(D11:F11)</f>
        <v>1835.8133333333335</v>
      </c>
      <c r="H11" s="12">
        <f>B11*G11</f>
        <v>1835.8133333333335</v>
      </c>
      <c r="I11" s="4">
        <f t="shared" si="0"/>
        <v>44059.520000000004</v>
      </c>
      <c r="J11" s="12">
        <f t="shared" si="1"/>
        <v>66089.279999999999</v>
      </c>
    </row>
    <row r="12" spans="1:10" ht="62.15" customHeight="1" x14ac:dyDescent="0.35">
      <c r="A12" s="13" t="s">
        <v>26</v>
      </c>
      <c r="B12" s="11">
        <v>1</v>
      </c>
      <c r="C12" s="5" t="s">
        <v>8</v>
      </c>
      <c r="D12" s="29">
        <v>1469.81</v>
      </c>
      <c r="E12" s="29">
        <v>2723.31</v>
      </c>
      <c r="F12" s="29" t="s">
        <v>31</v>
      </c>
      <c r="G12" s="12">
        <f>AVERAGE(D12:F12)</f>
        <v>2096.56</v>
      </c>
      <c r="H12" s="12">
        <f>B12*G12</f>
        <v>2096.56</v>
      </c>
      <c r="I12" s="4">
        <f t="shared" si="0"/>
        <v>50317.440000000002</v>
      </c>
      <c r="J12" s="12">
        <f t="shared" si="1"/>
        <v>75476.160000000003</v>
      </c>
    </row>
    <row r="13" spans="1:10" ht="82.5" customHeight="1" x14ac:dyDescent="0.35">
      <c r="A13" s="3" t="s">
        <v>27</v>
      </c>
      <c r="B13" s="11">
        <v>80</v>
      </c>
      <c r="C13" s="5" t="s">
        <v>5</v>
      </c>
      <c r="D13" s="29">
        <v>6.82</v>
      </c>
      <c r="E13" s="29">
        <v>4.8899999999999997</v>
      </c>
      <c r="F13" s="29">
        <v>5.55</v>
      </c>
      <c r="G13" s="12">
        <f>AVERAGE(D13:F13)</f>
        <v>5.7533333333333339</v>
      </c>
      <c r="H13" s="12">
        <f>B13*G13</f>
        <v>460.26666666666671</v>
      </c>
      <c r="I13" s="4">
        <f t="shared" si="0"/>
        <v>11046.400000000001</v>
      </c>
      <c r="J13" s="12">
        <f t="shared" si="1"/>
        <v>16569.600000000002</v>
      </c>
    </row>
    <row r="14" spans="1:10" ht="77.25" customHeight="1" x14ac:dyDescent="0.35">
      <c r="A14" s="6" t="s">
        <v>34</v>
      </c>
      <c r="B14" s="10">
        <v>1</v>
      </c>
      <c r="C14" s="7" t="s">
        <v>8</v>
      </c>
      <c r="D14" s="28">
        <v>99.9</v>
      </c>
      <c r="E14" s="28">
        <v>69.900000000000006</v>
      </c>
      <c r="F14" s="28">
        <v>93.99</v>
      </c>
      <c r="G14" s="12">
        <f>AVERAGE(D14:F14)</f>
        <v>87.93</v>
      </c>
      <c r="H14" s="12">
        <f>B14*G14</f>
        <v>87.93</v>
      </c>
      <c r="I14" s="4">
        <f t="shared" si="0"/>
        <v>2110.3200000000002</v>
      </c>
      <c r="J14" s="12">
        <f t="shared" si="1"/>
        <v>3165.4800000000005</v>
      </c>
    </row>
    <row r="15" spans="1:10" ht="85" customHeight="1" x14ac:dyDescent="0.35">
      <c r="A15" s="3" t="s">
        <v>20</v>
      </c>
      <c r="B15" s="10">
        <v>20</v>
      </c>
      <c r="C15" s="4" t="s">
        <v>6</v>
      </c>
      <c r="D15" s="31">
        <v>149.5</v>
      </c>
      <c r="E15" s="31">
        <v>110</v>
      </c>
      <c r="F15" s="31">
        <v>246.4</v>
      </c>
      <c r="G15" s="12">
        <f>AVERAGE(D15:F15)</f>
        <v>168.63333333333333</v>
      </c>
      <c r="H15" s="12" t="s">
        <v>29</v>
      </c>
      <c r="I15" s="4">
        <f>J15</f>
        <v>3372.6666666666665</v>
      </c>
      <c r="J15" s="12">
        <f>B15*G15</f>
        <v>3372.6666666666665</v>
      </c>
    </row>
    <row r="16" spans="1:10" ht="85" customHeight="1" x14ac:dyDescent="0.35">
      <c r="A16" s="3" t="s">
        <v>21</v>
      </c>
      <c r="B16" s="10">
        <v>3000</v>
      </c>
      <c r="C16" s="4" t="s">
        <v>6</v>
      </c>
      <c r="D16" s="31">
        <v>1.18</v>
      </c>
      <c r="E16" s="31">
        <v>0.13</v>
      </c>
      <c r="F16" s="31">
        <v>0.9</v>
      </c>
      <c r="G16" s="12">
        <f>AVERAGE(D16:F16)</f>
        <v>0.73666666666666669</v>
      </c>
      <c r="H16" s="12" t="s">
        <v>29</v>
      </c>
      <c r="I16" s="4">
        <f>J16</f>
        <v>2210</v>
      </c>
      <c r="J16" s="12">
        <f>B16*G16</f>
        <v>2210</v>
      </c>
    </row>
    <row r="17" spans="1:10" ht="85" customHeight="1" x14ac:dyDescent="0.35">
      <c r="A17" s="3" t="s">
        <v>22</v>
      </c>
      <c r="B17" s="10">
        <v>1000</v>
      </c>
      <c r="C17" s="4" t="s">
        <v>6</v>
      </c>
      <c r="D17" s="31">
        <v>1.91</v>
      </c>
      <c r="E17" s="31">
        <v>2.2999999999999998</v>
      </c>
      <c r="F17" s="31">
        <v>1.65</v>
      </c>
      <c r="G17" s="12">
        <f>AVERAGE(D17:F17)</f>
        <v>1.9533333333333331</v>
      </c>
      <c r="H17" s="12" t="s">
        <v>29</v>
      </c>
      <c r="I17" s="4">
        <f>J17</f>
        <v>1953.333333333333</v>
      </c>
      <c r="J17" s="12">
        <f>B17*G17</f>
        <v>1953.333333333333</v>
      </c>
    </row>
    <row r="18" spans="1:10" ht="85" customHeight="1" x14ac:dyDescent="0.35">
      <c r="A18" s="3" t="s">
        <v>23</v>
      </c>
      <c r="B18" s="10">
        <v>2000</v>
      </c>
      <c r="C18" s="4" t="s">
        <v>6</v>
      </c>
      <c r="D18" s="31">
        <v>0.34</v>
      </c>
      <c r="E18" s="31">
        <v>0.21</v>
      </c>
      <c r="F18" s="31">
        <v>0.06</v>
      </c>
      <c r="G18" s="12">
        <f>AVERAGE(D18:F18)</f>
        <v>0.20333333333333337</v>
      </c>
      <c r="H18" s="12" t="s">
        <v>29</v>
      </c>
      <c r="I18" s="4">
        <f>J18</f>
        <v>406.66666666666674</v>
      </c>
      <c r="J18" s="12">
        <f>B18*G18</f>
        <v>406.66666666666674</v>
      </c>
    </row>
    <row r="19" spans="1:10" ht="85" customHeight="1" x14ac:dyDescent="0.35">
      <c r="A19" s="3" t="s">
        <v>28</v>
      </c>
      <c r="B19" s="10">
        <v>24</v>
      </c>
      <c r="C19" s="4" t="s">
        <v>6</v>
      </c>
      <c r="D19" s="31">
        <v>24.5</v>
      </c>
      <c r="E19" s="31">
        <v>45</v>
      </c>
      <c r="F19" s="31">
        <v>18</v>
      </c>
      <c r="G19" s="12">
        <f>AVERAGE(D19:F19)</f>
        <v>29.166666666666668</v>
      </c>
      <c r="H19" s="12" t="s">
        <v>29</v>
      </c>
      <c r="I19" s="4">
        <f>J19</f>
        <v>700</v>
      </c>
      <c r="J19" s="12">
        <f>B19*G19</f>
        <v>700</v>
      </c>
    </row>
    <row r="20" spans="1:10" ht="36.75" customHeight="1" x14ac:dyDescent="0.35">
      <c r="A20" s="16" t="s">
        <v>0</v>
      </c>
      <c r="B20" s="23"/>
      <c r="C20" s="24"/>
      <c r="D20" s="24"/>
      <c r="E20" s="24"/>
      <c r="F20" s="24"/>
      <c r="G20" s="24"/>
      <c r="H20" s="25"/>
      <c r="I20" s="18">
        <f>SUM(I3:I19)</f>
        <v>1575632.0666666667</v>
      </c>
      <c r="J20" s="17">
        <f>SUM(J3:J19)</f>
        <v>2226964.6666666665</v>
      </c>
    </row>
    <row r="21" spans="1:10" ht="29.25" customHeight="1" x14ac:dyDescent="0.35">
      <c r="A21" s="22" t="s">
        <v>30</v>
      </c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28.5" customHeight="1" x14ac:dyDescent="0.35">
      <c r="B22" s="8"/>
      <c r="C22" s="8"/>
    </row>
  </sheetData>
  <mergeCells count="3">
    <mergeCell ref="A1:J1"/>
    <mergeCell ref="A21:J21"/>
    <mergeCell ref="B20:H20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J5:J6 I4:J4 I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Silveira</dc:creator>
  <cp:lastModifiedBy>Alexandre de Almeida Goncalves</cp:lastModifiedBy>
  <dcterms:created xsi:type="dcterms:W3CDTF">2022-12-15T17:56:31Z</dcterms:created>
  <dcterms:modified xsi:type="dcterms:W3CDTF">2023-03-28T18:51:12Z</dcterms:modified>
</cp:coreProperties>
</file>